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C958E162-CF6E-4D96-93C2-D6AA5CB2A28D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PC!$A$1:$J$110</definedName>
    <definedName name="Z_5A22A3DE_B703_4665_BC40_8ABF7B72B97E_.wvu.PrintArea" localSheetId="0" hidden="1">PC!$A$1:$L$110</definedName>
  </definedNames>
  <calcPr calcId="191029"/>
  <customWorkbookViews>
    <customWorkbookView name="marion.siefert - Persönliche Ansicht" guid="{5A22A3DE-B703-4665-BC40-8ABF7B72B97E}" mergeInterval="0" personalView="1" maximized="1" windowWidth="1276" windowHeight="783" activeSheetId="1"/>
    <customWorkbookView name="g201030 - Persönliche Ansicht" guid="{660E0427-B3EF-4F25-83F0-578BD9CEB34D}" mergeInterval="0" personalView="1" maximized="1" windowWidth="1276" windowHeight="883" activeSheetId="1"/>
  </customWorkbookViews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  <c r="H14" i="1"/>
  <c r="I14" i="1"/>
  <c r="B16" i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I16" i="1"/>
  <c r="I17" i="1" s="1"/>
  <c r="F19" i="1"/>
  <c r="B28" i="1"/>
  <c r="C28" i="1"/>
  <c r="D28" i="1"/>
  <c r="E28" i="1"/>
  <c r="F28" i="1"/>
  <c r="G28" i="1"/>
  <c r="B30" i="1"/>
  <c r="B31" i="1" s="1"/>
  <c r="C30" i="1"/>
  <c r="C31" i="1" s="1"/>
  <c r="D30" i="1"/>
  <c r="D31" i="1" s="1"/>
  <c r="E30" i="1"/>
  <c r="E31" i="1" s="1"/>
  <c r="F30" i="1"/>
  <c r="F31" i="1" s="1"/>
  <c r="G30" i="1"/>
  <c r="G31" i="1" s="1"/>
  <c r="F33" i="1"/>
  <c r="F47" i="1"/>
  <c r="F48" i="1" s="1"/>
  <c r="F52" i="1"/>
  <c r="F53" i="1" s="1"/>
  <c r="E57" i="1"/>
  <c r="E58" i="1" s="1"/>
  <c r="F66" i="1"/>
  <c r="F67" i="1" s="1"/>
  <c r="F71" i="1"/>
  <c r="F72" i="1" s="1"/>
  <c r="F76" i="1"/>
  <c r="F77" i="1" s="1"/>
  <c r="B33" i="1" l="1"/>
  <c r="B34" i="1" s="1"/>
  <c r="B35" i="1" s="1"/>
  <c r="H30" i="1"/>
  <c r="J16" i="1"/>
  <c r="B17" i="1"/>
  <c r="B19" i="1" s="1"/>
  <c r="B20" i="1" s="1"/>
  <c r="B21" i="1" s="1"/>
  <c r="H28" i="1"/>
  <c r="J14" i="1"/>
  <c r="F34" i="1"/>
  <c r="E59" i="1"/>
  <c r="F20" i="1"/>
  <c r="E91" i="1" l="1"/>
  <c r="E39" i="1"/>
  <c r="E88" i="1" s="1"/>
  <c r="E89" i="1" s="1"/>
  <c r="E90" i="1" s="1"/>
  <c r="E40" i="1" l="1"/>
  <c r="E41" i="1" s="1"/>
</calcChain>
</file>

<file path=xl/sharedStrings.xml><?xml version="1.0" encoding="utf-8"?>
<sst xmlns="http://schemas.openxmlformats.org/spreadsheetml/2006/main" count="105" uniqueCount="55">
  <si>
    <t>m²</t>
  </si>
  <si>
    <t>19% MwSt.</t>
  </si>
  <si>
    <t>Std./Jahr</t>
  </si>
  <si>
    <t>Preis/Jahr</t>
  </si>
  <si>
    <t>Raumgruppen</t>
  </si>
  <si>
    <t>Stundenverrechnungssatz gem. Kalkulationsblatt</t>
  </si>
  <si>
    <t>Grundreinigung Sporthalle</t>
  </si>
  <si>
    <t>Unterhaltsreinigung Sporthalle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</si>
  <si>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</si>
  <si>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</si>
  <si>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</si>
  <si>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</si>
  <si>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</si>
  <si>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</si>
  <si>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</si>
  <si>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</si>
  <si>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</si>
  <si>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K</t>
  </si>
  <si>
    <t>M</t>
  </si>
  <si>
    <t>N</t>
  </si>
  <si>
    <t>O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</si>
  <si>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</si>
  <si>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</si>
  <si>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</si>
  <si>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</si>
  <si>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</si>
  <si>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</si>
  <si>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</si>
  <si>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</si>
  <si>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</si>
  <si>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</si>
  <si>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</si>
  <si>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</si>
  <si>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</si>
  <si>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</si>
  <si>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</si>
  <si>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</si>
  <si>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</si>
  <si>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</si>
  <si>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Unterhaltsreinigung in den Ferienzeiten Sporthalle (Mo -  Fr)</t>
  </si>
  <si>
    <t>alle Flächen der schultäglichen Reinigung</t>
  </si>
  <si>
    <t>Unterhaltsreinigung Sporthalle (Sonn- und Feiertage)</t>
  </si>
  <si>
    <t>m²/Jahr</t>
  </si>
  <si>
    <t>Unterhaltsreinigung Schule im Nibelungenviertel</t>
  </si>
  <si>
    <t>Grundreinigung Schule im Nibelungenviertel</t>
  </si>
  <si>
    <t>Unterhaltsreinigung in den Ferienzeiten Schulgebäude (Mo - Fr)</t>
  </si>
  <si>
    <t>Gesamtjahrespreis für die Schule im Nibelungenviertel, Schönfelder Weg 40, 16321 Bernau b. Berlin 
(Schulgebäude und Sporthalle) 
bestehend aus Unterhaltsreinigung und Grundreinigung (ohne Sonderreinigung)</t>
  </si>
  <si>
    <t>Kalkulationsblatt Los 4</t>
  </si>
  <si>
    <t>Gesamtangebot Los 4 - Schule im Nibelungenviertel -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</si>
  <si>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</si>
  <si>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</si>
  <si>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</si>
  <si>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</si>
  <si>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Datum, Firmenstempel, Unterschrift</t>
  </si>
  <si>
    <t>290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</si>
</sst>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4" fontId="5" fillId="0" borderId="1" xfId="0" applyNumberFormat="1" applyFont="1" applyBorder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5" xfId="0" applyFont="1" applyFill="1" applyBorder="1" applyProtection="1"/>
    <xf numFmtId="164" fontId="4" fillId="3" borderId="6" xfId="0" applyNumberFormat="1" applyFont="1" applyFill="1" applyBorder="1" applyAlignment="1" applyProtection="1">
      <alignment horizontal="right"/>
    </xf>
    <xf numFmtId="0" fontId="5" fillId="3" borderId="6" xfId="0" applyFont="1" applyFill="1" applyBorder="1" applyProtection="1"/>
    <xf numFmtId="0" fontId="0" fillId="3" borderId="6" xfId="0" applyFill="1" applyBorder="1" applyProtection="1"/>
    <xf numFmtId="0" fontId="0" fillId="3" borderId="7" xfId="0" applyFill="1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3" fillId="0" borderId="13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4" xfId="0" applyFont="1" applyBorder="1" applyProtection="1"/>
    <xf numFmtId="0" fontId="0" fillId="0" borderId="15" xfId="0" applyBorder="1" applyProtection="1"/>
    <xf numFmtId="0" fontId="0" fillId="0" borderId="16" xfId="0" applyBorder="1" applyProtection="1"/>
    <xf numFmtId="2" fontId="5" fillId="0" borderId="0" xfId="0" applyNumberFormat="1" applyFont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Protection="1"/>
    <xf numFmtId="4" fontId="4" fillId="0" borderId="0" xfId="0" applyNumberFormat="1" applyFont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Protection="1"/>
    <xf numFmtId="164" fontId="5" fillId="0" borderId="9" xfId="0" applyNumberFormat="1" applyFont="1" applyFill="1" applyBorder="1" applyAlignment="1" applyProtection="1">
      <alignment horizontal="right"/>
    </xf>
    <xf numFmtId="4" fontId="5" fillId="0" borderId="9" xfId="0" applyNumberFormat="1" applyFont="1" applyFill="1" applyBorder="1" applyProtection="1"/>
    <xf numFmtId="4" fontId="5" fillId="0" borderId="9" xfId="0" applyNumberFormat="1" applyFont="1" applyFill="1" applyBorder="1" applyAlignment="1" applyProtection="1">
      <alignment horizontal="right"/>
    </xf>
    <xf numFmtId="0" fontId="2" fillId="0" borderId="0" xfId="0" applyFont="1"/>
    <xf numFmtId="0" fontId="9" fillId="0" borderId="0" xfId="0" applyFont="1"/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2" xfId="0" applyFont="1" applyFill="1" applyBorder="1" applyAlignment="1" applyProtection="1">
      <alignment horizontal="left" wrapText="1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2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" fillId="3" borderId="2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12" xfId="0" applyFont="1" applyFill="1" applyBorder="1" applyAlignment="1" applyProtection="1">
      <alignment horizontal="center"/>
    </xf>
    <xf numFmtId="0" fontId="2" fillId="3" borderId="21" xfId="0" applyFont="1" applyFill="1" applyBorder="1" applyAlignment="1" applyProtection="1">
      <alignment horizontal="center"/>
    </xf>
    <xf numFmtId="0" fontId="2" fillId="3" borderId="22" xfId="0" applyFont="1" applyFill="1" applyBorder="1" applyAlignment="1" applyProtection="1">
      <alignment horizontal="center"/>
    </xf>
    <xf numFmtId="0" fontId="2" fillId="3" borderId="23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0" fontId="1" fillId="0" borderId="17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4" fontId="1" fillId="0" borderId="20" xfId="0" applyNumberFormat="1" applyFont="1" applyBorder="1" applyAlignment="1" applyProtection="1">
      <alignment horizontal="right"/>
    </xf>
    <xf numFmtId="4" fontId="1" fillId="0" borderId="9" xfId="0" applyNumberFormat="1" applyFont="1" applyBorder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</xf>
    <xf numFmtId="0" fontId="10" fillId="3" borderId="21" xfId="0" applyFont="1" applyFill="1" applyBorder="1" applyAlignment="1">
      <alignment horizontal="center" wrapText="1"/>
    </xf>
    <xf numFmtId="0" fontId="10" fillId="3" borderId="22" xfId="0" applyFont="1" applyFill="1" applyBorder="1" applyAlignment="1">
      <alignment horizontal="center" wrapText="1"/>
    </xf>
    <xf numFmtId="0" fontId="10" fillId="3" borderId="23" xfId="0" applyFont="1" applyFill="1" applyBorder="1" applyAlignment="1">
      <alignment horizontal="center" wrapText="1"/>
    </xf>
    <xf numFmtId="4" fontId="3" fillId="0" borderId="26" xfId="0" applyNumberFormat="1" applyFont="1" applyBorder="1" applyAlignment="1" applyProtection="1">
      <alignment horizontal="right"/>
    </xf>
    <xf numFmtId="4" fontId="3" fillId="0" borderId="27" xfId="0" applyNumberFormat="1" applyFont="1" applyBorder="1" applyAlignment="1" applyProtection="1">
      <alignment horizontal="right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7" fillId="0" borderId="24" xfId="0" applyFont="1" applyBorder="1" applyAlignment="1" applyProtection="1">
      <alignment horizontal="center" wrapText="1"/>
    </xf>
    <xf numFmtId="0" fontId="7" fillId="0" borderId="25" xfId="0" applyFont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left"/>
    </xf>
    <xf numFmtId="0" fontId="1" fillId="0" borderId="28" xfId="0" applyFont="1" applyBorder="1" applyAlignment="1" applyProtection="1">
      <alignment horizontal="center"/>
    </xf>
    <xf numFmtId="0" fontId="1" fillId="0" borderId="29" xfId="0" applyFont="1" applyBorder="1" applyAlignment="1" applyProtection="1">
      <alignment horizontal="center"/>
    </xf>
    <xf numFmtId="4" fontId="3" fillId="0" borderId="30" xfId="0" applyNumberFormat="1" applyFont="1" applyBorder="1" applyAlignment="1" applyProtection="1">
      <alignment horizontal="right"/>
    </xf>
    <xf numFmtId="4" fontId="3" fillId="0" borderId="15" xfId="0" applyNumberFormat="1" applyFont="1" applyBorder="1" applyAlignment="1" applyProtection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zoomScaleNormal="100" workbookViewId="0">
      <selection activeCell="E6" sqref="E6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3" width="11.5" style="2" customWidth="1"/>
    <col min="4" max="4" width="10.625" style="2" customWidth="1"/>
    <col min="5" max="6" width="11.625" style="2" bestFit="1" customWidth="1"/>
    <col min="7" max="7" width="10.625" style="2" customWidth="1"/>
    <col min="8" max="8" width="11.625" style="2" bestFit="1" customWidth="1"/>
    <col min="9" max="12" width="10.625" style="2" customWidth="1"/>
    <col min="13" max="16384" width="11" style="2"/>
  </cols>
  <sheetData>
    <row r="1" spans="1:12" ht="18" x14ac:dyDescent="0.25">
      <c r="A1" s="81" t="s">
        <v>47</v>
      </c>
      <c r="B1" s="81"/>
      <c r="C1" s="81"/>
      <c r="D1" s="81"/>
      <c r="E1" s="81"/>
      <c r="F1" s="81"/>
      <c r="G1" s="81"/>
      <c r="H1" s="81"/>
      <c r="I1" s="81"/>
      <c r="J1" s="55"/>
      <c r="K1" s="55"/>
    </row>
    <row r="2" spans="1:12" ht="10.5" customHeight="1" thickBot="1" x14ac:dyDescent="0.3">
      <c r="A2" s="97"/>
      <c r="B2" s="97"/>
      <c r="C2" s="97"/>
      <c r="D2" s="97"/>
      <c r="E2" s="97"/>
      <c r="F2" s="97"/>
    </row>
    <row r="3" spans="1:12" ht="18" customHeight="1" thickBot="1" x14ac:dyDescent="0.3">
      <c r="A3" s="88" t="s">
        <v>35</v>
      </c>
      <c r="B3" s="89"/>
      <c r="C3" s="89"/>
      <c r="D3" s="89"/>
      <c r="E3" s="89"/>
      <c r="F3" s="89"/>
      <c r="G3" s="89"/>
      <c r="H3" s="89"/>
      <c r="I3" s="90"/>
      <c r="J3" s="57"/>
      <c r="K3" s="57"/>
      <c r="L3" s="57"/>
    </row>
    <row r="4" spans="1:12" ht="16.5" thickBot="1" x14ac:dyDescent="0.3">
      <c r="A4" s="91" t="s">
        <v>30</v>
      </c>
      <c r="B4" s="92"/>
      <c r="C4" s="92"/>
      <c r="D4" s="92"/>
      <c r="E4" s="92"/>
      <c r="F4" s="92"/>
      <c r="G4" s="92"/>
      <c r="H4" s="92"/>
      <c r="I4" s="93"/>
      <c r="J4" s="57"/>
      <c r="K4" s="57"/>
      <c r="L4" s="57"/>
    </row>
    <row r="6" spans="1:12" ht="15" x14ac:dyDescent="0.25">
      <c r="A6" s="114" t="s">
        <v>5</v>
      </c>
      <c r="B6" s="115"/>
      <c r="C6" s="115"/>
      <c r="D6" s="116"/>
      <c r="E6" s="58"/>
      <c r="F6" s="25"/>
    </row>
    <row r="7" spans="1:12" ht="15" x14ac:dyDescent="0.25">
      <c r="A7" s="32"/>
      <c r="B7" s="32"/>
      <c r="C7" s="32"/>
      <c r="D7" s="32"/>
      <c r="E7" s="33"/>
      <c r="F7" s="25"/>
    </row>
    <row r="8" spans="1:12" ht="41.25" customHeight="1" x14ac:dyDescent="0.2">
      <c r="A8" s="98" t="s">
        <v>52</v>
      </c>
      <c r="B8" s="99"/>
      <c r="C8" s="99"/>
      <c r="D8" s="99"/>
      <c r="E8" s="65" t="s">
        <v>54</v>
      </c>
      <c r="F8" s="25"/>
    </row>
    <row r="10" spans="1:12" ht="15" x14ac:dyDescent="0.25">
      <c r="B10" s="82" t="s">
        <v>43</v>
      </c>
      <c r="C10" s="83"/>
      <c r="D10" s="83"/>
      <c r="E10" s="83"/>
      <c r="F10" s="83"/>
      <c r="G10" s="83"/>
      <c r="H10" s="83"/>
      <c r="I10" s="84"/>
      <c r="J10" s="46"/>
      <c r="K10" s="46"/>
      <c r="L10" s="46"/>
    </row>
    <row r="11" spans="1:12" x14ac:dyDescent="0.2">
      <c r="A11" s="112"/>
      <c r="B11" s="85" t="s">
        <v>4</v>
      </c>
      <c r="C11" s="86"/>
      <c r="D11" s="86"/>
      <c r="E11" s="86"/>
      <c r="F11" s="86"/>
      <c r="G11" s="86"/>
      <c r="H11" s="86"/>
      <c r="I11" s="87"/>
      <c r="J11" s="54"/>
      <c r="K11" s="54"/>
      <c r="L11" s="54"/>
    </row>
    <row r="12" spans="1:12" x14ac:dyDescent="0.2">
      <c r="A12" s="113"/>
      <c r="B12" s="28" t="s">
        <v>10</v>
      </c>
      <c r="C12" s="28" t="s">
        <v>11</v>
      </c>
      <c r="D12" s="28" t="s">
        <v>12</v>
      </c>
      <c r="E12" s="28" t="s">
        <v>13</v>
      </c>
      <c r="F12" s="28" t="s">
        <v>14</v>
      </c>
      <c r="G12" s="29" t="s">
        <v>15</v>
      </c>
      <c r="H12" s="29" t="s">
        <v>16</v>
      </c>
      <c r="I12" s="29" t="s">
        <v>17</v>
      </c>
      <c r="J12" s="30"/>
      <c r="K12" s="31"/>
    </row>
    <row r="13" spans="1:12" x14ac:dyDescent="0.2">
      <c r="A13" s="6" t="s">
        <v>0</v>
      </c>
      <c r="B13" s="7">
        <v>1641.11</v>
      </c>
      <c r="C13" s="7">
        <v>294.38</v>
      </c>
      <c r="D13" s="7">
        <v>162.81</v>
      </c>
      <c r="E13" s="7">
        <v>938.28</v>
      </c>
      <c r="F13" s="7">
        <v>284.76</v>
      </c>
      <c r="G13" s="7">
        <v>347.4</v>
      </c>
      <c r="H13" s="7">
        <v>141.4</v>
      </c>
      <c r="I13" s="7">
        <v>88.49</v>
      </c>
    </row>
    <row r="14" spans="1:12" x14ac:dyDescent="0.2">
      <c r="A14" s="6" t="s">
        <v>42</v>
      </c>
      <c r="B14" s="7">
        <f>B13*190</f>
        <v>311810.89999999997</v>
      </c>
      <c r="C14" s="7">
        <f>C13*190</f>
        <v>55932.2</v>
      </c>
      <c r="D14" s="7">
        <f>D13*114</f>
        <v>18560.34</v>
      </c>
      <c r="E14" s="7">
        <f>E13*190</f>
        <v>178273.19999999998</v>
      </c>
      <c r="F14" s="7">
        <f>F13*190</f>
        <v>54104.4</v>
      </c>
      <c r="G14" s="7">
        <f>G13*38</f>
        <v>13201.199999999999</v>
      </c>
      <c r="H14" s="7">
        <f>H13*190</f>
        <v>26866</v>
      </c>
      <c r="I14" s="7">
        <f>I13*190</f>
        <v>16813.099999999999</v>
      </c>
      <c r="J14" s="61">
        <f>SUM(B14:I14)</f>
        <v>675561.34</v>
      </c>
    </row>
    <row r="15" spans="1:12" x14ac:dyDescent="0.2">
      <c r="A15" s="8" t="s">
        <v>24</v>
      </c>
      <c r="B15" s="1"/>
      <c r="C15" s="1"/>
      <c r="D15" s="1"/>
      <c r="E15" s="1"/>
      <c r="F15" s="1"/>
      <c r="G15" s="1"/>
      <c r="H15" s="1"/>
      <c r="I15" s="1"/>
    </row>
    <row r="16" spans="1:12" x14ac:dyDescent="0.2">
      <c r="A16" s="9" t="s">
        <v>2</v>
      </c>
      <c r="B16" s="27" t="e">
        <f>B13/B15*190</f>
        <v>#DIV/0!</v>
      </c>
      <c r="C16" s="27" t="e">
        <f>C13/C15*190</f>
        <v>#DIV/0!</v>
      </c>
      <c r="D16" s="27" t="e">
        <f>D13/D15*114</f>
        <v>#DIV/0!</v>
      </c>
      <c r="E16" s="27" t="e">
        <f>E13/E15*190</f>
        <v>#DIV/0!</v>
      </c>
      <c r="F16" s="27" t="e">
        <f>F13/F15*190</f>
        <v>#DIV/0!</v>
      </c>
      <c r="G16" s="27" t="e">
        <f>G13/G15*38</f>
        <v>#DIV/0!</v>
      </c>
      <c r="H16" s="27" t="e">
        <f>H13/H15*190</f>
        <v>#DIV/0!</v>
      </c>
      <c r="I16" s="27" t="e">
        <f>I13/I15*190</f>
        <v>#DIV/0!</v>
      </c>
      <c r="J16" s="62" t="e">
        <f>SUM(B16:I16)</f>
        <v>#DIV/0!</v>
      </c>
    </row>
    <row r="17" spans="1:9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</row>
    <row r="18" spans="1:9" x14ac:dyDescent="0.2">
      <c r="A18" s="5"/>
      <c r="B18" s="11"/>
      <c r="C18" s="12"/>
      <c r="D18" s="12"/>
      <c r="E18" s="12"/>
      <c r="F18" s="12"/>
    </row>
    <row r="19" spans="1:9" x14ac:dyDescent="0.2">
      <c r="A19" s="5" t="s">
        <v>8</v>
      </c>
      <c r="B19" s="11" t="e">
        <f>SUM(B17:I17)</f>
        <v>#DIV/0!</v>
      </c>
      <c r="C19" s="13"/>
      <c r="D19" s="94" t="s">
        <v>22</v>
      </c>
      <c r="E19" s="94"/>
      <c r="F19" s="14">
        <f>SUM(B13:I13)</f>
        <v>3898.63</v>
      </c>
      <c r="G19" s="16" t="s">
        <v>0</v>
      </c>
    </row>
    <row r="20" spans="1:9" x14ac:dyDescent="0.2">
      <c r="A20" s="5" t="s">
        <v>1</v>
      </c>
      <c r="B20" s="11" t="e">
        <f>B19*0.19</f>
        <v>#DIV/0!</v>
      </c>
      <c r="C20" s="13"/>
      <c r="D20" s="94" t="s">
        <v>21</v>
      </c>
      <c r="E20" s="94"/>
      <c r="F20" s="53" t="e">
        <f>SUM(B14:I14)/SUM(B16:I16)</f>
        <v>#DIV/0!</v>
      </c>
      <c r="G20" s="16" t="s">
        <v>23</v>
      </c>
    </row>
    <row r="21" spans="1:9" x14ac:dyDescent="0.2">
      <c r="A21" s="4" t="s">
        <v>9</v>
      </c>
      <c r="B21" s="15" t="e">
        <f>B20+B19</f>
        <v>#DIV/0!</v>
      </c>
      <c r="C21" s="13"/>
      <c r="D21" s="13"/>
      <c r="E21" s="13"/>
      <c r="F21" s="13"/>
    </row>
    <row r="22" spans="1:9" x14ac:dyDescent="0.2">
      <c r="A22" s="16"/>
      <c r="B22" s="16"/>
      <c r="C22" s="16"/>
      <c r="D22" s="16"/>
      <c r="E22" s="16"/>
      <c r="F22" s="16"/>
    </row>
    <row r="23" spans="1:9" x14ac:dyDescent="0.2">
      <c r="A23" s="23"/>
      <c r="B23" s="24"/>
      <c r="C23" s="13"/>
      <c r="D23" s="13"/>
      <c r="E23" s="13"/>
      <c r="F23" s="13"/>
    </row>
    <row r="24" spans="1:9" ht="15" x14ac:dyDescent="0.25">
      <c r="A24" s="16"/>
      <c r="B24" s="82" t="s">
        <v>7</v>
      </c>
      <c r="C24" s="83"/>
      <c r="D24" s="83"/>
      <c r="E24" s="83"/>
      <c r="F24" s="83"/>
      <c r="G24" s="84"/>
      <c r="H24" s="46"/>
      <c r="I24" s="46"/>
    </row>
    <row r="25" spans="1:9" x14ac:dyDescent="0.2">
      <c r="A25" s="112"/>
      <c r="B25" s="85" t="s">
        <v>4</v>
      </c>
      <c r="C25" s="86"/>
      <c r="D25" s="86"/>
      <c r="E25" s="86"/>
      <c r="F25" s="86"/>
      <c r="G25" s="87"/>
      <c r="H25" s="54"/>
      <c r="I25" s="54"/>
    </row>
    <row r="26" spans="1:9" x14ac:dyDescent="0.2">
      <c r="A26" s="113"/>
      <c r="B26" s="28" t="s">
        <v>11</v>
      </c>
      <c r="C26" s="28" t="s">
        <v>13</v>
      </c>
      <c r="D26" s="28" t="s">
        <v>16</v>
      </c>
      <c r="E26" s="28" t="s">
        <v>18</v>
      </c>
      <c r="F26" s="29" t="s">
        <v>19</v>
      </c>
      <c r="G26" s="29" t="s">
        <v>20</v>
      </c>
    </row>
    <row r="27" spans="1:9" x14ac:dyDescent="0.2">
      <c r="A27" s="5" t="s">
        <v>0</v>
      </c>
      <c r="B27" s="17">
        <v>14.69</v>
      </c>
      <c r="C27" s="17">
        <v>43.66</v>
      </c>
      <c r="D27" s="17">
        <v>28.43</v>
      </c>
      <c r="E27" s="17">
        <v>418.44</v>
      </c>
      <c r="F27" s="7">
        <v>60.32</v>
      </c>
      <c r="G27" s="7">
        <v>45.24</v>
      </c>
    </row>
    <row r="28" spans="1:9" x14ac:dyDescent="0.2">
      <c r="A28" s="6" t="s">
        <v>42</v>
      </c>
      <c r="B28" s="7">
        <f>B27*190</f>
        <v>2791.1</v>
      </c>
      <c r="C28" s="7">
        <f>C27*190</f>
        <v>8295.4</v>
      </c>
      <c r="D28" s="7">
        <f>D27*190</f>
        <v>5401.7</v>
      </c>
      <c r="E28" s="7">
        <f>E27*190</f>
        <v>79503.600000000006</v>
      </c>
      <c r="F28" s="7">
        <f>F27*38</f>
        <v>2292.16</v>
      </c>
      <c r="G28" s="7">
        <f>G27*190</f>
        <v>8595.6</v>
      </c>
      <c r="H28" s="61">
        <f>SUM(B28:G28)</f>
        <v>106879.56000000001</v>
      </c>
    </row>
    <row r="29" spans="1:9" x14ac:dyDescent="0.2">
      <c r="A29" s="8" t="s">
        <v>24</v>
      </c>
      <c r="B29" s="1"/>
      <c r="C29" s="1"/>
      <c r="D29" s="1"/>
      <c r="E29" s="1"/>
      <c r="F29" s="1"/>
      <c r="G29" s="1"/>
      <c r="H29" s="61"/>
    </row>
    <row r="30" spans="1:9" x14ac:dyDescent="0.2">
      <c r="A30" s="5" t="s">
        <v>2</v>
      </c>
      <c r="B30" s="27" t="e">
        <f>B27/B29*190</f>
        <v>#DIV/0!</v>
      </c>
      <c r="C30" s="27" t="e">
        <f>C27/C29*190</f>
        <v>#DIV/0!</v>
      </c>
      <c r="D30" s="27" t="e">
        <f>D27/D29*190</f>
        <v>#DIV/0!</v>
      </c>
      <c r="E30" s="27" t="e">
        <f>E27/E29*190</f>
        <v>#DIV/0!</v>
      </c>
      <c r="F30" s="27" t="e">
        <f>F27/F29*38</f>
        <v>#DIV/0!</v>
      </c>
      <c r="G30" s="27" t="e">
        <f>G27/G29*190</f>
        <v>#DIV/0!</v>
      </c>
      <c r="H30" s="62" t="e">
        <f>SUM(B30:G30)</f>
        <v>#DIV/0!</v>
      </c>
    </row>
    <row r="31" spans="1:9" x14ac:dyDescent="0.2">
      <c r="A31" s="5" t="s">
        <v>3</v>
      </c>
      <c r="B31" s="10" t="e">
        <f>B30*E6</f>
        <v>#DIV/0!</v>
      </c>
      <c r="C31" s="10" t="e">
        <f>C30*E6</f>
        <v>#DIV/0!</v>
      </c>
      <c r="D31" s="10" t="e">
        <f>D30*E6</f>
        <v>#DIV/0!</v>
      </c>
      <c r="E31" s="10" t="e">
        <f>E30*E6</f>
        <v>#DIV/0!</v>
      </c>
      <c r="F31" s="10" t="e">
        <f>F30*E6</f>
        <v>#DIV/0!</v>
      </c>
      <c r="G31" s="10" t="e">
        <f>G30*E6</f>
        <v>#DIV/0!</v>
      </c>
    </row>
    <row r="32" spans="1:9" x14ac:dyDescent="0.2">
      <c r="A32" s="5"/>
      <c r="B32" s="11"/>
      <c r="C32" s="12"/>
      <c r="D32" s="12"/>
      <c r="E32" s="12"/>
      <c r="F32" s="12"/>
    </row>
    <row r="33" spans="1:11" x14ac:dyDescent="0.2">
      <c r="A33" s="5" t="s">
        <v>8</v>
      </c>
      <c r="B33" s="11" t="e">
        <f>SUM(B31:G31)</f>
        <v>#DIV/0!</v>
      </c>
      <c r="C33" s="13"/>
      <c r="D33" s="94" t="s">
        <v>22</v>
      </c>
      <c r="E33" s="94"/>
      <c r="F33" s="14">
        <f>SUM(B27:G27)</f>
        <v>610.78000000000009</v>
      </c>
      <c r="G33" s="16" t="s">
        <v>0</v>
      </c>
    </row>
    <row r="34" spans="1:11" x14ac:dyDescent="0.2">
      <c r="A34" s="5" t="s">
        <v>1</v>
      </c>
      <c r="B34" s="11" t="e">
        <f>B33*0.19</f>
        <v>#DIV/0!</v>
      </c>
      <c r="C34" s="13"/>
      <c r="D34" s="94" t="s">
        <v>21</v>
      </c>
      <c r="E34" s="94"/>
      <c r="F34" s="53" t="e">
        <f>SUM(B28:G28)/SUM(B30:G30)</f>
        <v>#DIV/0!</v>
      </c>
      <c r="G34" s="16" t="s">
        <v>23</v>
      </c>
    </row>
    <row r="35" spans="1:11" x14ac:dyDescent="0.2">
      <c r="A35" s="4" t="s">
        <v>9</v>
      </c>
      <c r="B35" s="15" t="e">
        <f>B33+B34</f>
        <v>#DIV/0!</v>
      </c>
      <c r="C35" s="13"/>
      <c r="D35" s="13"/>
      <c r="E35" s="13"/>
      <c r="F35" s="13"/>
    </row>
    <row r="36" spans="1:11" x14ac:dyDescent="0.2">
      <c r="A36" s="23"/>
      <c r="B36" s="24"/>
      <c r="C36" s="13"/>
      <c r="D36" s="13"/>
      <c r="E36" s="13"/>
      <c r="F36" s="13"/>
    </row>
    <row r="37" spans="1:11" ht="15" thickBot="1" x14ac:dyDescent="0.25">
      <c r="A37" s="23"/>
      <c r="B37" s="24"/>
      <c r="C37" s="13"/>
      <c r="D37" s="13"/>
      <c r="E37" s="13"/>
      <c r="F37" s="13"/>
    </row>
    <row r="38" spans="1:11" ht="17.100000000000001" customHeight="1" x14ac:dyDescent="0.25">
      <c r="A38" s="35" t="s">
        <v>25</v>
      </c>
      <c r="B38" s="36"/>
      <c r="C38" s="37"/>
      <c r="D38" s="37"/>
      <c r="E38" s="37"/>
      <c r="F38" s="37"/>
      <c r="G38" s="38"/>
      <c r="H38" s="38"/>
      <c r="I38" s="39"/>
    </row>
    <row r="39" spans="1:11" ht="20.100000000000001" customHeight="1" x14ac:dyDescent="0.25">
      <c r="A39" s="95" t="s">
        <v>27</v>
      </c>
      <c r="B39" s="96"/>
      <c r="C39" s="96"/>
      <c r="D39" s="96"/>
      <c r="E39" s="108" t="e">
        <f>B19+B33</f>
        <v>#DIV/0!</v>
      </c>
      <c r="F39" s="109"/>
      <c r="G39" s="43" t="s">
        <v>29</v>
      </c>
      <c r="H39" s="31"/>
      <c r="I39" s="40"/>
    </row>
    <row r="40" spans="1:11" ht="20.100000000000001" customHeight="1" x14ac:dyDescent="0.25">
      <c r="A40" s="95" t="s">
        <v>26</v>
      </c>
      <c r="B40" s="96"/>
      <c r="C40" s="96"/>
      <c r="D40" s="96"/>
      <c r="E40" s="110" t="e">
        <f>E39*0.19</f>
        <v>#DIV/0!</v>
      </c>
      <c r="F40" s="111"/>
      <c r="G40" s="44" t="s">
        <v>29</v>
      </c>
      <c r="H40" s="31"/>
      <c r="I40" s="40"/>
    </row>
    <row r="41" spans="1:11" ht="20.100000000000001" customHeight="1" thickBot="1" x14ac:dyDescent="0.3">
      <c r="A41" s="100" t="s">
        <v>28</v>
      </c>
      <c r="B41" s="101"/>
      <c r="C41" s="101"/>
      <c r="D41" s="101"/>
      <c r="E41" s="102" t="e">
        <f>E39+E40</f>
        <v>#DIV/0!</v>
      </c>
      <c r="F41" s="103"/>
      <c r="G41" s="45" t="s">
        <v>29</v>
      </c>
      <c r="H41" s="41"/>
      <c r="I41" s="42"/>
    </row>
    <row r="42" spans="1:11" ht="15" thickBot="1" x14ac:dyDescent="0.25">
      <c r="A42" s="23"/>
      <c r="B42" s="24"/>
      <c r="C42" s="13"/>
      <c r="D42" s="13"/>
      <c r="E42" s="13"/>
      <c r="F42" s="13"/>
    </row>
    <row r="43" spans="1:11" ht="16.5" thickBot="1" x14ac:dyDescent="0.3">
      <c r="A43" s="88" t="s">
        <v>34</v>
      </c>
      <c r="B43" s="89"/>
      <c r="C43" s="89"/>
      <c r="D43" s="89"/>
      <c r="E43" s="89"/>
      <c r="F43" s="89"/>
      <c r="G43" s="89"/>
      <c r="H43" s="89"/>
      <c r="I43" s="90"/>
      <c r="J43" s="57"/>
      <c r="K43" s="57"/>
    </row>
    <row r="44" spans="1:11" x14ac:dyDescent="0.2">
      <c r="A44" s="23"/>
      <c r="B44" s="24"/>
      <c r="C44" s="13"/>
      <c r="D44" s="13"/>
      <c r="E44" s="13"/>
      <c r="F44" s="13"/>
    </row>
    <row r="45" spans="1:11" ht="15" x14ac:dyDescent="0.25">
      <c r="A45" s="75" t="s">
        <v>44</v>
      </c>
      <c r="B45" s="76"/>
      <c r="C45" s="76"/>
      <c r="D45" s="76"/>
      <c r="E45" s="76"/>
      <c r="F45" s="77"/>
      <c r="G45" s="46"/>
      <c r="H45" s="46"/>
      <c r="I45" s="46"/>
      <c r="J45" s="46"/>
    </row>
    <row r="46" spans="1:11" x14ac:dyDescent="0.2">
      <c r="A46" s="21" t="s">
        <v>31</v>
      </c>
      <c r="B46" s="22"/>
      <c r="C46" s="22"/>
      <c r="D46" s="78" t="s">
        <v>8</v>
      </c>
      <c r="E46" s="78"/>
      <c r="F46" s="59"/>
    </row>
    <row r="47" spans="1:11" x14ac:dyDescent="0.2">
      <c r="A47" s="18"/>
      <c r="B47" s="18"/>
      <c r="C47" s="18"/>
      <c r="D47" s="79" t="s">
        <v>1</v>
      </c>
      <c r="E47" s="79"/>
      <c r="F47" s="10">
        <f>F46*0.19</f>
        <v>0</v>
      </c>
    </row>
    <row r="48" spans="1:11" x14ac:dyDescent="0.2">
      <c r="A48" s="18"/>
      <c r="B48" s="18"/>
      <c r="C48" s="18"/>
      <c r="D48" s="80" t="s">
        <v>9</v>
      </c>
      <c r="E48" s="80"/>
      <c r="F48" s="60">
        <f>F47+F46</f>
        <v>0</v>
      </c>
    </row>
    <row r="49" spans="1:11" x14ac:dyDescent="0.2">
      <c r="A49" s="18"/>
      <c r="B49" s="18"/>
      <c r="C49" s="18"/>
      <c r="D49" s="47"/>
      <c r="E49" s="47"/>
      <c r="F49" s="19"/>
    </row>
    <row r="50" spans="1:11" ht="15" x14ac:dyDescent="0.25">
      <c r="A50" s="75" t="s">
        <v>6</v>
      </c>
      <c r="B50" s="76"/>
      <c r="C50" s="76"/>
      <c r="D50" s="76"/>
      <c r="E50" s="76"/>
      <c r="F50" s="77"/>
    </row>
    <row r="51" spans="1:11" x14ac:dyDescent="0.2">
      <c r="A51" s="21" t="s">
        <v>31</v>
      </c>
      <c r="B51" s="22"/>
      <c r="C51" s="22"/>
      <c r="D51" s="78" t="s">
        <v>8</v>
      </c>
      <c r="E51" s="78"/>
      <c r="F51" s="59"/>
    </row>
    <row r="52" spans="1:11" x14ac:dyDescent="0.2">
      <c r="A52" s="18"/>
      <c r="B52" s="18"/>
      <c r="C52" s="18"/>
      <c r="D52" s="79" t="s">
        <v>1</v>
      </c>
      <c r="E52" s="79"/>
      <c r="F52" s="10">
        <f>F51*0.19</f>
        <v>0</v>
      </c>
    </row>
    <row r="53" spans="1:11" x14ac:dyDescent="0.2">
      <c r="A53" s="18"/>
      <c r="B53" s="18"/>
      <c r="C53" s="18"/>
      <c r="D53" s="80" t="s">
        <v>9</v>
      </c>
      <c r="E53" s="80"/>
      <c r="F53" s="60">
        <f>F52+F51</f>
        <v>0</v>
      </c>
    </row>
    <row r="54" spans="1:11" x14ac:dyDescent="0.2">
      <c r="A54" s="18"/>
      <c r="B54" s="18"/>
      <c r="C54" s="18"/>
      <c r="D54" s="34"/>
      <c r="E54" s="34"/>
      <c r="F54" s="26"/>
    </row>
    <row r="55" spans="1:11" ht="15" thickBot="1" x14ac:dyDescent="0.25">
      <c r="A55" s="18"/>
      <c r="B55" s="18"/>
      <c r="C55" s="18"/>
      <c r="D55" s="34"/>
      <c r="E55" s="34"/>
      <c r="F55" s="26"/>
    </row>
    <row r="56" spans="1:11" ht="19.5" customHeight="1" x14ac:dyDescent="0.25">
      <c r="A56" s="35" t="s">
        <v>32</v>
      </c>
      <c r="B56" s="36"/>
      <c r="C56" s="37"/>
      <c r="D56" s="37"/>
      <c r="E56" s="37"/>
      <c r="F56" s="37"/>
      <c r="G56" s="38"/>
      <c r="H56" s="38"/>
      <c r="I56" s="39"/>
    </row>
    <row r="57" spans="1:11" ht="19.5" customHeight="1" x14ac:dyDescent="0.25">
      <c r="A57" s="95" t="s">
        <v>27</v>
      </c>
      <c r="B57" s="96"/>
      <c r="C57" s="96"/>
      <c r="D57" s="96"/>
      <c r="E57" s="108">
        <f>F46+F51</f>
        <v>0</v>
      </c>
      <c r="F57" s="109"/>
      <c r="G57" s="43" t="s">
        <v>29</v>
      </c>
      <c r="H57" s="31"/>
      <c r="I57" s="40"/>
    </row>
    <row r="58" spans="1:11" ht="19.5" customHeight="1" x14ac:dyDescent="0.25">
      <c r="A58" s="95" t="s">
        <v>26</v>
      </c>
      <c r="B58" s="96"/>
      <c r="C58" s="96"/>
      <c r="D58" s="96"/>
      <c r="E58" s="110">
        <f>E57*0.19</f>
        <v>0</v>
      </c>
      <c r="F58" s="111"/>
      <c r="G58" s="44" t="s">
        <v>29</v>
      </c>
      <c r="H58" s="31"/>
      <c r="I58" s="40"/>
    </row>
    <row r="59" spans="1:11" ht="19.5" customHeight="1" thickBot="1" x14ac:dyDescent="0.3">
      <c r="A59" s="100" t="s">
        <v>28</v>
      </c>
      <c r="B59" s="101"/>
      <c r="C59" s="101"/>
      <c r="D59" s="101"/>
      <c r="E59" s="102">
        <f>E57+E58</f>
        <v>0</v>
      </c>
      <c r="F59" s="103"/>
      <c r="G59" s="45" t="s">
        <v>29</v>
      </c>
      <c r="H59" s="41"/>
      <c r="I59" s="42"/>
    </row>
    <row r="60" spans="1:11" x14ac:dyDescent="0.2">
      <c r="A60" s="23"/>
      <c r="B60" s="24"/>
      <c r="C60" s="13"/>
      <c r="D60" s="13"/>
      <c r="E60" s="14"/>
      <c r="F60" s="14"/>
    </row>
    <row r="61" spans="1:11" ht="15" thickBot="1" x14ac:dyDescent="0.25">
      <c r="A61" s="23"/>
      <c r="B61" s="24"/>
      <c r="C61" s="13"/>
      <c r="D61" s="13"/>
      <c r="E61" s="14"/>
      <c r="F61" s="14"/>
    </row>
    <row r="62" spans="1:11" ht="16.5" thickBot="1" x14ac:dyDescent="0.3">
      <c r="A62" s="88" t="s">
        <v>33</v>
      </c>
      <c r="B62" s="89"/>
      <c r="C62" s="89"/>
      <c r="D62" s="89"/>
      <c r="E62" s="89"/>
      <c r="F62" s="89"/>
      <c r="G62" s="89"/>
      <c r="H62" s="89"/>
      <c r="I62" s="90"/>
      <c r="J62" s="57"/>
      <c r="K62" s="57"/>
    </row>
    <row r="63" spans="1:11" x14ac:dyDescent="0.2">
      <c r="A63" s="23"/>
      <c r="B63" s="24"/>
      <c r="C63" s="13"/>
      <c r="D63" s="13"/>
      <c r="E63" s="14"/>
      <c r="F63" s="14"/>
    </row>
    <row r="64" spans="1:11" ht="15" x14ac:dyDescent="0.25">
      <c r="A64" s="75" t="s">
        <v>45</v>
      </c>
      <c r="B64" s="76"/>
      <c r="C64" s="76"/>
      <c r="D64" s="76"/>
      <c r="E64" s="76"/>
      <c r="F64" s="77"/>
    </row>
    <row r="65" spans="1:6" ht="28.5" customHeight="1" x14ac:dyDescent="0.2">
      <c r="A65" s="72" t="s">
        <v>38</v>
      </c>
      <c r="B65" s="73"/>
      <c r="C65" s="74"/>
      <c r="D65" s="78" t="s">
        <v>36</v>
      </c>
      <c r="E65" s="78"/>
      <c r="F65" s="59"/>
    </row>
    <row r="66" spans="1:6" x14ac:dyDescent="0.2">
      <c r="A66" s="18"/>
      <c r="B66" s="18"/>
      <c r="C66" s="18"/>
      <c r="D66" s="79" t="s">
        <v>1</v>
      </c>
      <c r="E66" s="79"/>
      <c r="F66" s="10">
        <f>F65/100*19</f>
        <v>0</v>
      </c>
    </row>
    <row r="67" spans="1:6" x14ac:dyDescent="0.2">
      <c r="A67" s="18"/>
      <c r="B67" s="18"/>
      <c r="C67" s="18"/>
      <c r="D67" s="80" t="s">
        <v>37</v>
      </c>
      <c r="E67" s="80"/>
      <c r="F67" s="60">
        <f>F66+F65</f>
        <v>0</v>
      </c>
    </row>
    <row r="68" spans="1:6" x14ac:dyDescent="0.2">
      <c r="A68" s="23"/>
      <c r="B68" s="24"/>
      <c r="C68" s="13"/>
      <c r="D68" s="13"/>
      <c r="E68" s="14"/>
      <c r="F68" s="14"/>
    </row>
    <row r="69" spans="1:6" ht="15" x14ac:dyDescent="0.25">
      <c r="A69" s="75" t="s">
        <v>39</v>
      </c>
      <c r="B69" s="76"/>
      <c r="C69" s="76"/>
      <c r="D69" s="76"/>
      <c r="E69" s="76"/>
      <c r="F69" s="77"/>
    </row>
    <row r="70" spans="1:6" x14ac:dyDescent="0.2">
      <c r="A70" s="72" t="s">
        <v>40</v>
      </c>
      <c r="B70" s="73"/>
      <c r="C70" s="74"/>
      <c r="D70" s="78" t="s">
        <v>36</v>
      </c>
      <c r="E70" s="78"/>
      <c r="F70" s="59"/>
    </row>
    <row r="71" spans="1:6" x14ac:dyDescent="0.2">
      <c r="A71" s="18"/>
      <c r="B71" s="18"/>
      <c r="C71" s="18"/>
      <c r="D71" s="79" t="s">
        <v>1</v>
      </c>
      <c r="E71" s="79"/>
      <c r="F71" s="10">
        <f>F70/100*19</f>
        <v>0</v>
      </c>
    </row>
    <row r="72" spans="1:6" ht="14.25" customHeight="1" x14ac:dyDescent="0.2">
      <c r="A72" s="18"/>
      <c r="B72" s="18"/>
      <c r="C72" s="18"/>
      <c r="D72" s="80" t="s">
        <v>37</v>
      </c>
      <c r="E72" s="80"/>
      <c r="F72" s="60">
        <f>F71+F70</f>
        <v>0</v>
      </c>
    </row>
    <row r="73" spans="1:6" ht="14.25" customHeight="1" x14ac:dyDescent="0.2">
      <c r="A73" s="18"/>
      <c r="B73" s="18"/>
      <c r="C73" s="18"/>
      <c r="D73" s="47"/>
      <c r="E73" s="47"/>
      <c r="F73" s="19"/>
    </row>
    <row r="74" spans="1:6" ht="14.25" customHeight="1" x14ac:dyDescent="0.25">
      <c r="A74" s="75" t="s">
        <v>41</v>
      </c>
      <c r="B74" s="76"/>
      <c r="C74" s="76"/>
      <c r="D74" s="76"/>
      <c r="E74" s="76"/>
      <c r="F74" s="77"/>
    </row>
    <row r="75" spans="1:6" ht="14.25" customHeight="1" x14ac:dyDescent="0.2">
      <c r="A75" s="72" t="s">
        <v>40</v>
      </c>
      <c r="B75" s="73"/>
      <c r="C75" s="74"/>
      <c r="D75" s="78" t="s">
        <v>36</v>
      </c>
      <c r="E75" s="78"/>
      <c r="F75" s="59"/>
    </row>
    <row r="76" spans="1:6" ht="14.25" customHeight="1" x14ac:dyDescent="0.2">
      <c r="A76" s="18"/>
      <c r="B76" s="18"/>
      <c r="C76" s="18"/>
      <c r="D76" s="79" t="s">
        <v>1</v>
      </c>
      <c r="E76" s="79"/>
      <c r="F76" s="10">
        <f>F75/100*19</f>
        <v>0</v>
      </c>
    </row>
    <row r="77" spans="1:6" ht="14.25" customHeight="1" x14ac:dyDescent="0.2">
      <c r="A77" s="18"/>
      <c r="B77" s="18"/>
      <c r="C77" s="18"/>
      <c r="D77" s="80" t="s">
        <v>37</v>
      </c>
      <c r="E77" s="80"/>
      <c r="F77" s="60">
        <f>F76+F75</f>
        <v>0</v>
      </c>
    </row>
    <row r="78" spans="1:6" ht="14.25" customHeight="1" x14ac:dyDescent="0.2">
      <c r="A78" s="18"/>
      <c r="B78" s="18"/>
      <c r="C78" s="18"/>
      <c r="D78" s="47"/>
      <c r="E78" s="47"/>
      <c r="F78" s="19"/>
    </row>
    <row r="79" spans="1:6" ht="14.25" customHeight="1" x14ac:dyDescent="0.25">
      <c r="A79" s="75" t="s">
        <v>49</v>
      </c>
      <c r="B79" s="76"/>
      <c r="C79" s="76"/>
      <c r="D79" s="76"/>
      <c r="E79" s="76"/>
      <c r="F79" s="77"/>
    </row>
    <row r="80" spans="1:6" ht="14.25" customHeight="1" x14ac:dyDescent="0.2">
      <c r="A80" s="72" t="s">
        <v>50</v>
      </c>
      <c r="B80" s="73"/>
      <c r="C80" s="74"/>
      <c r="D80" s="78" t="s">
        <v>51</v>
      </c>
      <c r="E80" s="78"/>
      <c r="F80" s="59"/>
    </row>
    <row r="81" spans="1:11" ht="14.25" customHeight="1" x14ac:dyDescent="0.2">
      <c r="A81" s="18"/>
      <c r="B81" s="18"/>
      <c r="C81" s="18"/>
      <c r="D81" s="79" t="s">
        <v>1</v>
      </c>
      <c r="E81" s="79"/>
      <c r="F81" s="10">
        <v>0</v>
      </c>
    </row>
    <row r="82" spans="1:11" ht="14.25" customHeight="1" x14ac:dyDescent="0.2">
      <c r="A82" s="18"/>
      <c r="B82" s="18"/>
      <c r="C82" s="18"/>
      <c r="D82" s="80" t="s">
        <v>37</v>
      </c>
      <c r="E82" s="80"/>
      <c r="F82" s="60">
        <v>0</v>
      </c>
    </row>
    <row r="83" spans="1:11" ht="14.25" customHeight="1" x14ac:dyDescent="0.2">
      <c r="A83" s="18"/>
      <c r="B83" s="18"/>
      <c r="C83" s="18"/>
      <c r="D83" s="47"/>
      <c r="E83" s="47"/>
      <c r="F83" s="19"/>
    </row>
    <row r="84" spans="1:11" ht="18.75" customHeight="1" x14ac:dyDescent="0.25">
      <c r="A84" s="104" t="s">
        <v>48</v>
      </c>
      <c r="B84" s="104"/>
      <c r="C84" s="104"/>
      <c r="D84" s="104"/>
      <c r="E84" s="104"/>
      <c r="F84" s="104"/>
      <c r="G84" s="104"/>
      <c r="H84" s="104"/>
      <c r="I84" s="104"/>
      <c r="J84" s="104"/>
      <c r="K84" s="56"/>
    </row>
    <row r="85" spans="1:11" ht="14.25" customHeight="1" x14ac:dyDescent="0.2">
      <c r="A85" s="18"/>
      <c r="B85" s="18"/>
      <c r="C85" s="18"/>
      <c r="D85" s="47"/>
      <c r="E85" s="47"/>
      <c r="F85" s="19"/>
    </row>
    <row r="86" spans="1:11" ht="15" thickBot="1" x14ac:dyDescent="0.25">
      <c r="A86" s="48"/>
      <c r="B86" s="18"/>
      <c r="C86" s="18"/>
      <c r="D86" s="18"/>
      <c r="E86" s="20"/>
      <c r="F86" s="20"/>
    </row>
    <row r="87" spans="1:11" ht="60.75" customHeight="1" thickBot="1" x14ac:dyDescent="0.3">
      <c r="A87" s="105" t="s">
        <v>46</v>
      </c>
      <c r="B87" s="106"/>
      <c r="C87" s="106"/>
      <c r="D87" s="106"/>
      <c r="E87" s="106"/>
      <c r="F87" s="106"/>
      <c r="G87" s="106"/>
      <c r="H87" s="106"/>
      <c r="I87" s="106"/>
      <c r="J87" s="107"/>
    </row>
    <row r="88" spans="1:11" ht="15" x14ac:dyDescent="0.25">
      <c r="A88" s="117" t="s">
        <v>27</v>
      </c>
      <c r="B88" s="118"/>
      <c r="C88" s="118"/>
      <c r="D88" s="118"/>
      <c r="E88" s="119" t="e">
        <f>E57+E39</f>
        <v>#DIV/0!</v>
      </c>
      <c r="F88" s="120"/>
      <c r="G88" s="50" t="s">
        <v>29</v>
      </c>
      <c r="H88" s="51"/>
      <c r="I88" s="51"/>
      <c r="J88" s="52"/>
    </row>
    <row r="89" spans="1:11" ht="15" x14ac:dyDescent="0.25">
      <c r="A89" s="95" t="s">
        <v>26</v>
      </c>
      <c r="B89" s="96"/>
      <c r="C89" s="96"/>
      <c r="D89" s="96"/>
      <c r="E89" s="110" t="e">
        <f>E88*0.19</f>
        <v>#DIV/0!</v>
      </c>
      <c r="F89" s="111"/>
      <c r="G89" s="44" t="s">
        <v>29</v>
      </c>
      <c r="H89" s="31"/>
      <c r="I89" s="31"/>
      <c r="J89" s="40"/>
    </row>
    <row r="90" spans="1:11" ht="15.75" thickBot="1" x14ac:dyDescent="0.3">
      <c r="A90" s="100" t="s">
        <v>28</v>
      </c>
      <c r="B90" s="101"/>
      <c r="C90" s="101"/>
      <c r="D90" s="101"/>
      <c r="E90" s="102" t="e">
        <f>E88+E89</f>
        <v>#DIV/0!</v>
      </c>
      <c r="F90" s="103"/>
      <c r="G90" s="45" t="s">
        <v>29</v>
      </c>
      <c r="H90" s="41"/>
      <c r="I90" s="41"/>
      <c r="J90" s="42"/>
    </row>
    <row r="91" spans="1:11" ht="15.75" thickBot="1" x14ac:dyDescent="0.3">
      <c r="A91" s="100" t="s">
        <v>21</v>
      </c>
      <c r="B91" s="101"/>
      <c r="C91" s="101"/>
      <c r="D91" s="101"/>
      <c r="E91" s="102" t="e">
        <f>(J14+H28)/(J16+H30)</f>
        <v>#DIV/0!</v>
      </c>
      <c r="F91" s="103"/>
      <c r="G91" s="45" t="s">
        <v>23</v>
      </c>
      <c r="H91" s="41"/>
      <c r="I91" s="41"/>
      <c r="J91" s="42"/>
    </row>
    <row r="92" spans="1:11" x14ac:dyDescent="0.2">
      <c r="A92" s="48"/>
      <c r="B92" s="18"/>
      <c r="C92" s="18"/>
      <c r="D92" s="19"/>
      <c r="E92" s="20"/>
      <c r="F92" s="26"/>
    </row>
    <row r="93" spans="1:11" x14ac:dyDescent="0.2">
      <c r="A93" s="48"/>
      <c r="B93" s="18"/>
      <c r="C93" s="18"/>
      <c r="D93" s="19"/>
      <c r="E93" s="20"/>
      <c r="F93" s="26"/>
    </row>
    <row r="94" spans="1:11" x14ac:dyDescent="0.2">
      <c r="A94" s="48"/>
      <c r="B94" s="18"/>
      <c r="C94" s="18"/>
      <c r="D94" s="19"/>
      <c r="E94" s="20"/>
      <c r="F94" s="26"/>
    </row>
    <row r="95" spans="1:11" x14ac:dyDescent="0.2">
      <c r="A95" s="48"/>
      <c r="B95" s="18"/>
      <c r="C95" s="18"/>
      <c r="D95" s="19"/>
      <c r="E95" s="20"/>
      <c r="F95" s="26"/>
    </row>
    <row r="96" spans="1:11" x14ac:dyDescent="0.2">
      <c r="A96" s="48"/>
      <c r="B96" s="18"/>
      <c r="C96" s="18"/>
      <c r="D96" s="19"/>
      <c r="E96" s="20"/>
      <c r="F96" s="26"/>
    </row>
    <row r="97" spans="1:11" x14ac:dyDescent="0.2">
      <c r="A97" s="48"/>
      <c r="B97" s="18"/>
      <c r="C97" s="18"/>
      <c r="D97" s="19"/>
      <c r="E97" s="20"/>
      <c r="F97" s="26"/>
    </row>
    <row r="98" spans="1:11" x14ac:dyDescent="0.2">
      <c r="A98" s="48"/>
      <c r="B98" s="18"/>
      <c r="C98" s="18"/>
      <c r="D98" s="19"/>
      <c r="E98" s="20"/>
      <c r="F98" s="26"/>
    </row>
    <row r="99" spans="1:11" ht="15" thickBot="1" x14ac:dyDescent="0.25">
      <c r="A99" s="66"/>
      <c r="B99" s="66"/>
      <c r="C99" s="66"/>
      <c r="D99" s="67"/>
      <c r="E99" s="68"/>
      <c r="F99" s="69"/>
      <c r="G99" s="41"/>
      <c r="H99" s="41"/>
      <c r="I99" s="41"/>
      <c r="J99" s="41"/>
    </row>
    <row r="100" spans="1:11" ht="15.75" x14ac:dyDescent="0.25">
      <c r="A100" s="70" t="s">
        <v>53</v>
      </c>
      <c r="B100" s="18"/>
      <c r="C100" s="18"/>
      <c r="D100" s="19"/>
      <c r="E100" s="48"/>
      <c r="F100" s="26"/>
    </row>
    <row r="101" spans="1:11" ht="15" x14ac:dyDescent="0.2">
      <c r="A101" s="71"/>
      <c r="B101" s="18"/>
      <c r="C101" s="18"/>
      <c r="D101" s="19"/>
      <c r="E101" s="20"/>
      <c r="F101" s="26"/>
    </row>
    <row r="102" spans="1:11" x14ac:dyDescent="0.2">
      <c r="A102" s="48"/>
      <c r="B102" s="18"/>
      <c r="C102" s="18"/>
      <c r="D102" s="19"/>
      <c r="E102" s="20"/>
      <c r="F102" s="26"/>
    </row>
    <row r="103" spans="1:11" x14ac:dyDescent="0.2">
      <c r="A103" s="31"/>
      <c r="B103" s="18"/>
      <c r="C103" s="18"/>
      <c r="D103" s="19"/>
      <c r="E103" s="18"/>
      <c r="F103" s="49"/>
      <c r="G103" s="31"/>
      <c r="H103" s="31"/>
      <c r="I103" s="31"/>
      <c r="J103" s="31"/>
      <c r="K103" s="31"/>
    </row>
    <row r="104" spans="1:11" x14ac:dyDescent="0.2">
      <c r="A104" s="31"/>
      <c r="B104" s="18"/>
      <c r="C104" s="18"/>
      <c r="D104" s="19"/>
      <c r="E104" s="20"/>
      <c r="F104" s="26"/>
      <c r="G104" s="31"/>
      <c r="H104" s="31"/>
      <c r="I104" s="31"/>
      <c r="J104" s="31"/>
      <c r="K104" s="31"/>
    </row>
    <row r="105" spans="1:11" x14ac:dyDescent="0.2">
      <c r="A105" s="18"/>
      <c r="B105" s="18"/>
      <c r="C105" s="18"/>
      <c r="D105" s="19"/>
      <c r="E105" s="48"/>
      <c r="F105" s="26"/>
      <c r="G105" s="31"/>
      <c r="H105" s="31"/>
      <c r="I105" s="31"/>
      <c r="J105" s="31"/>
      <c r="K105" s="31"/>
    </row>
    <row r="106" spans="1:11" x14ac:dyDescent="0.2">
      <c r="A106" s="18"/>
      <c r="B106" s="18"/>
      <c r="C106" s="18"/>
      <c r="D106" s="19"/>
      <c r="E106" s="20"/>
      <c r="F106" s="26"/>
      <c r="G106" s="31"/>
      <c r="H106" s="31"/>
      <c r="I106" s="31"/>
      <c r="J106" s="31"/>
      <c r="K106" s="31"/>
    </row>
    <row r="107" spans="1:11" x14ac:dyDescent="0.2">
      <c r="A107" s="18"/>
      <c r="B107" s="18"/>
      <c r="C107" s="18"/>
      <c r="D107" s="19"/>
      <c r="E107" s="18"/>
      <c r="F107" s="49"/>
      <c r="G107" s="31"/>
      <c r="H107" s="31"/>
      <c r="I107" s="31"/>
      <c r="J107" s="31"/>
      <c r="K107" s="31"/>
    </row>
    <row r="108" spans="1:11" x14ac:dyDescent="0.2">
      <c r="A108" s="18"/>
      <c r="B108" s="18"/>
      <c r="C108" s="18"/>
      <c r="D108" s="19"/>
      <c r="E108" s="20"/>
      <c r="F108" s="26"/>
      <c r="G108" s="31"/>
      <c r="H108" s="31"/>
      <c r="I108" s="31"/>
      <c r="J108" s="31"/>
      <c r="K108" s="31"/>
    </row>
    <row r="109" spans="1:11" ht="15.75" x14ac:dyDescent="0.25">
      <c r="A109" s="63"/>
      <c r="B109" s="18"/>
      <c r="C109" s="18"/>
      <c r="D109" s="19"/>
      <c r="E109" s="48"/>
      <c r="F109" s="26"/>
      <c r="G109" s="31"/>
      <c r="H109" s="31"/>
      <c r="I109" s="31"/>
      <c r="J109" s="31"/>
      <c r="K109" s="31"/>
    </row>
    <row r="110" spans="1:11" ht="15" x14ac:dyDescent="0.2">
      <c r="A110" s="64"/>
      <c r="B110" s="18"/>
      <c r="C110" s="18"/>
      <c r="D110" s="19"/>
      <c r="E110" s="20"/>
      <c r="F110" s="26"/>
      <c r="G110" s="31"/>
      <c r="H110" s="31"/>
      <c r="I110" s="31"/>
      <c r="J110" s="31"/>
      <c r="K110" s="31"/>
    </row>
    <row r="111" spans="1:11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</row>
    <row r="114" spans="1:3" ht="15" x14ac:dyDescent="0.25">
      <c r="A114" s="3"/>
      <c r="B114" s="3"/>
      <c r="C114" s="3"/>
    </row>
  </sheetData>
  <sheetProtection algorithmName="SHA-512" hashValue="MdjHEqURz2hMDTityNxnD1vWf4971WmNyBFbDpwTdKPpsik1JGt8NnK2YHXoCC1OMhMXaeznrRFVyby9d39noQ==" saltValue="qNGhk9+zSc6fh1r5C9LR0w==" spinCount="100000" sheet="1" objects="1" scenarios="1"/>
  <customSheetViews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1"/>
      <headerFooter alignWithMargins="0">
        <oddHeader>&amp;L&amp;"Arial,Fett"&amp;12Anlage 3</oddHeader>
        <oddFooter>Seite &amp;P von &amp;N</oddFooter>
      </headerFooter>
    </customSheetView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2"/>
      <headerFooter alignWithMargins="0"/>
    </customSheetView>
  </customSheetViews>
  <mergeCells count="68">
    <mergeCell ref="A90:D90"/>
    <mergeCell ref="E90:F90"/>
    <mergeCell ref="A88:D88"/>
    <mergeCell ref="E88:F88"/>
    <mergeCell ref="A89:D89"/>
    <mergeCell ref="E89:F89"/>
    <mergeCell ref="D76:E76"/>
    <mergeCell ref="D77:E77"/>
    <mergeCell ref="D72:E72"/>
    <mergeCell ref="A74:F74"/>
    <mergeCell ref="A75:C75"/>
    <mergeCell ref="D75:E75"/>
    <mergeCell ref="A69:F69"/>
    <mergeCell ref="A70:C70"/>
    <mergeCell ref="D70:E70"/>
    <mergeCell ref="D71:E71"/>
    <mergeCell ref="A64:F64"/>
    <mergeCell ref="D65:E65"/>
    <mergeCell ref="D66:E66"/>
    <mergeCell ref="D67:E67"/>
    <mergeCell ref="A65:C65"/>
    <mergeCell ref="D47:E47"/>
    <mergeCell ref="D34:E34"/>
    <mergeCell ref="A25:A26"/>
    <mergeCell ref="D33:E33"/>
    <mergeCell ref="A6:D6"/>
    <mergeCell ref="A11:A12"/>
    <mergeCell ref="D46:E46"/>
    <mergeCell ref="E39:F39"/>
    <mergeCell ref="E40:F40"/>
    <mergeCell ref="E41:F41"/>
    <mergeCell ref="A39:D39"/>
    <mergeCell ref="A45:F45"/>
    <mergeCell ref="A41:D41"/>
    <mergeCell ref="A62:I62"/>
    <mergeCell ref="D48:E48"/>
    <mergeCell ref="A59:D59"/>
    <mergeCell ref="E59:F59"/>
    <mergeCell ref="A91:D91"/>
    <mergeCell ref="E91:F91"/>
    <mergeCell ref="A84:J84"/>
    <mergeCell ref="A87:J87"/>
    <mergeCell ref="A50:F50"/>
    <mergeCell ref="D51:E51"/>
    <mergeCell ref="D52:E52"/>
    <mergeCell ref="D53:E53"/>
    <mergeCell ref="A57:D57"/>
    <mergeCell ref="E57:F57"/>
    <mergeCell ref="A58:D58"/>
    <mergeCell ref="E58:F58"/>
    <mergeCell ref="A1:I1"/>
    <mergeCell ref="B24:G24"/>
    <mergeCell ref="B25:G25"/>
    <mergeCell ref="A43:I43"/>
    <mergeCell ref="B11:I11"/>
    <mergeCell ref="B10:I10"/>
    <mergeCell ref="A3:I3"/>
    <mergeCell ref="A4:I4"/>
    <mergeCell ref="D20:E20"/>
    <mergeCell ref="D19:E19"/>
    <mergeCell ref="A40:D40"/>
    <mergeCell ref="A2:F2"/>
    <mergeCell ref="A8:D8"/>
    <mergeCell ref="A80:C80"/>
    <mergeCell ref="A79:F79"/>
    <mergeCell ref="D80:E80"/>
    <mergeCell ref="D81:E81"/>
    <mergeCell ref="D82:E82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89" orientation="landscape" r:id="rId3"/>
  <headerFooter alignWithMargins="0">
    <oddHeader>&amp;L&amp;"Arial,Fett"&amp;12Anlage 2</oddHeader>
    <oddFooter>&amp;L&amp;F&amp;CSeite &amp;P von &amp;N</oddFooter>
  </headerFooter>
  <rowBreaks count="3" manualBreakCount="3">
    <brk id="23" max="9" man="1"/>
    <brk id="59" max="9" man="1"/>
    <brk id="8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2013-12-17T08:14:41Z</cp:lastPrinted>
  <dcterms:created xsi:type="dcterms:W3CDTF">2008-04-24T07:28:28Z</dcterms:created>
  <dcterms:modified xsi:type="dcterms:W3CDTF">2026-02-11T08:02:09Z</dcterms:modified>
</cp:coreProperties>
</file>